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Tabelle1" sheetId="1" r:id="rId1"/>
  </sheets>
  <definedNames>
    <definedName name="_xlnm.Print_Area" localSheetId="0">'Tabelle1'!$A$1:$I$35</definedName>
    <definedName name="Z_20B3B66A_DF19_4AAE_A2F7_99A15BCF5317_.wvu.Cols" localSheetId="0" hidden="1">'Tabelle1'!$B:$B</definedName>
    <definedName name="Z_20B3B66A_DF19_4AAE_A2F7_99A15BCF5317_.wvu.PrintArea" localSheetId="0" hidden="1">'Tabelle1'!$A$1:$I$35</definedName>
  </definedNames>
  <calcPr fullCalcOnLoad="1"/>
</workbook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<sst xmlns="http://schemas.openxmlformats.org/spreadsheetml/2006/main" count="55" uniqueCount="41">
  <si>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</si>
  <si>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</si>
  <si>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</si>
  <si>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</si>
  <si>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</si>
  <si>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</si>
  <si>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</si>
  <si>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</si>
  <si>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</si>
  <si>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</si>
  <si>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</si>
  <si>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</si>
  <si>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</si>
  <si>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</si>
  <si>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steuer 7 %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</si>
  <si>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</si>
  <si>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</si>
  <si>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</si>
  <si>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</si>
  <si>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</si>
  <si>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</si>
  <si>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</si>
  <si>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</si>
  <si>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</si>
  <si>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</si>
  <si>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</si>
  <si>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</si>
  <si>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</si>
  <si>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</si>
  <si>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</si>
  <si>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</si>
  <si>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</si>
  <si>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</si>
  <si>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</si>
  <si>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</si>
  <si>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</si>
  <si>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</si>
  <si>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</si>
  <si>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</si>
  <si>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Verbandsgemeinde Wittlich-Land (alt)</t>
  </si>
  <si>
    <t>Abrechnung Wasserversorgung und Abwasserbeseitigung für das Jahr 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</si>
</sst>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dd/mm/yy"/>
    <numFmt numFmtId="166" formatCode="#,##0\ &quot;Tage&quot;"/>
    <numFmt numFmtId="167" formatCode="d/m/yyyy"/>
    <numFmt numFmtId="168" formatCode="0.000"/>
    <numFmt numFmtId="169" formatCode="[$-407]dddd\,\ d\.\ mmmm\ yyyy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Continuous"/>
    </xf>
    <xf numFmtId="4" fontId="3" fillId="33" borderId="11" xfId="0" applyNumberFormat="1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3" fontId="3" fillId="34" borderId="1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3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left"/>
    </xf>
    <xf numFmtId="2" fontId="2" fillId="36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Continuous"/>
    </xf>
    <xf numFmtId="2" fontId="3" fillId="34" borderId="20" xfId="0" applyNumberFormat="1" applyFont="1" applyFill="1" applyBorder="1" applyAlignment="1">
      <alignment horizontal="centerContinuous"/>
    </xf>
    <xf numFmtId="4" fontId="3" fillId="34" borderId="18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Continuous"/>
    </xf>
    <xf numFmtId="2" fontId="3" fillId="34" borderId="23" xfId="0" applyNumberFormat="1" applyFont="1" applyFill="1" applyBorder="1" applyAlignment="1">
      <alignment horizontal="centerContinuous"/>
    </xf>
    <xf numFmtId="4" fontId="3" fillId="34" borderId="0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center"/>
    </xf>
    <xf numFmtId="3" fontId="4" fillId="34" borderId="26" xfId="0" applyNumberFormat="1" applyFont="1" applyFill="1" applyBorder="1" applyAlignment="1">
      <alignment horizontal="centerContinuous"/>
    </xf>
    <xf numFmtId="2" fontId="3" fillId="34" borderId="27" xfId="0" applyNumberFormat="1" applyFont="1" applyFill="1" applyBorder="1" applyAlignment="1">
      <alignment horizontal="center"/>
    </xf>
    <xf numFmtId="4" fontId="3" fillId="34" borderId="25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3" fontId="3" fillId="36" borderId="22" xfId="0" applyNumberFormat="1" applyFont="1" applyFill="1" applyBorder="1" applyAlignment="1">
      <alignment horizontal="center"/>
    </xf>
    <xf numFmtId="3" fontId="3" fillId="33" borderId="22" xfId="0" applyNumberFormat="1" applyFont="1" applyFill="1" applyBorder="1" applyAlignment="1">
      <alignment horizontal="center"/>
    </xf>
    <xf numFmtId="2" fontId="3" fillId="36" borderId="23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36" borderId="14" xfId="0" applyNumberFormat="1" applyFont="1" applyFill="1" applyBorder="1" applyAlignment="1">
      <alignment horizontal="center"/>
    </xf>
    <xf numFmtId="164" fontId="3" fillId="36" borderId="11" xfId="59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2" fontId="3" fillId="33" borderId="23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36" borderId="30" xfId="0" applyFont="1" applyFill="1" applyBorder="1" applyAlignment="1">
      <alignment/>
    </xf>
    <xf numFmtId="3" fontId="3" fillId="0" borderId="31" xfId="0" applyNumberFormat="1" applyFont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3" fillId="36" borderId="30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36" borderId="41" xfId="0" applyFont="1" applyFill="1" applyBorder="1" applyAlignment="1">
      <alignment/>
    </xf>
    <xf numFmtId="3" fontId="3" fillId="0" borderId="42" xfId="0" applyNumberFormat="1" applyFont="1" applyBorder="1" applyAlignment="1">
      <alignment horizontal="center"/>
    </xf>
    <xf numFmtId="3" fontId="3" fillId="33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36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Continuous"/>
    </xf>
    <xf numFmtId="0" fontId="8" fillId="36" borderId="0" xfId="0" applyFont="1" applyFill="1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3" fontId="3" fillId="36" borderId="0" xfId="0" applyNumberFormat="1" applyFont="1" applyFill="1" applyBorder="1" applyAlignment="1">
      <alignment horizontal="centerContinuous" vertical="top"/>
    </xf>
    <xf numFmtId="3" fontId="3" fillId="0" borderId="0" xfId="0" applyNumberFormat="1" applyFont="1" applyBorder="1" applyAlignment="1">
      <alignment horizontal="centerContinuous" vertical="top"/>
    </xf>
    <xf numFmtId="2" fontId="3" fillId="0" borderId="0" xfId="0" applyNumberFormat="1" applyFont="1" applyBorder="1" applyAlignment="1">
      <alignment horizontal="centerContinuous" vertical="top"/>
    </xf>
    <xf numFmtId="4" fontId="3" fillId="0" borderId="0" xfId="0" applyNumberFormat="1" applyFont="1" applyBorder="1" applyAlignment="1">
      <alignment horizontal="centerContinuous" vertical="top"/>
    </xf>
    <xf numFmtId="4" fontId="3" fillId="36" borderId="0" xfId="0" applyNumberFormat="1" applyFont="1" applyFill="1" applyBorder="1" applyAlignment="1">
      <alignment horizontal="centerContinuous" vertical="top"/>
    </xf>
    <xf numFmtId="4" fontId="3" fillId="0" borderId="11" xfId="0" applyNumberFormat="1" applyFont="1" applyBorder="1" applyAlignment="1">
      <alignment horizontal="centerContinuous" vertical="top"/>
    </xf>
    <xf numFmtId="4" fontId="3" fillId="0" borderId="45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36" borderId="0" xfId="0" applyFont="1" applyFill="1" applyAlignment="1">
      <alignment horizontal="right"/>
    </xf>
    <xf numFmtId="165" fontId="3" fillId="36" borderId="0" xfId="0" applyNumberFormat="1" applyFont="1" applyFill="1" applyAlignment="1">
      <alignment horizontal="center"/>
    </xf>
    <xf numFmtId="3" fontId="3" fillId="36" borderId="0" xfId="0" applyNumberFormat="1" applyFont="1" applyFill="1" applyAlignment="1">
      <alignment horizontal="center"/>
    </xf>
    <xf numFmtId="4" fontId="3" fillId="36" borderId="0" xfId="0" applyNumberFormat="1" applyFont="1" applyFill="1" applyAlignment="1">
      <alignment horizontal="left"/>
    </xf>
    <xf numFmtId="166" fontId="3" fillId="36" borderId="0" xfId="0" applyNumberFormat="1" applyFont="1" applyFill="1" applyAlignment="1">
      <alignment horizontal="center"/>
    </xf>
    <xf numFmtId="3" fontId="3" fillId="37" borderId="35" xfId="0" applyNumberFormat="1" applyFont="1" applyFill="1" applyBorder="1" applyAlignment="1">
      <alignment/>
    </xf>
    <xf numFmtId="2" fontId="3" fillId="37" borderId="35" xfId="0" applyNumberFormat="1" applyFont="1" applyFill="1" applyBorder="1" applyAlignment="1">
      <alignment horizontal="left"/>
    </xf>
    <xf numFmtId="4" fontId="3" fillId="37" borderId="35" xfId="0" applyNumberFormat="1" applyFont="1" applyFill="1" applyBorder="1" applyAlignment="1">
      <alignment horizontal="centerContinuous"/>
    </xf>
    <xf numFmtId="4" fontId="2" fillId="37" borderId="35" xfId="0" applyNumberFormat="1" applyFont="1" applyFill="1" applyBorder="1" applyAlignment="1">
      <alignment horizontal="centerContinuous"/>
    </xf>
    <xf numFmtId="0" fontId="3" fillId="36" borderId="10" xfId="0" applyFont="1" applyFill="1" applyBorder="1" applyAlignment="1">
      <alignment/>
    </xf>
    <xf numFmtId="0" fontId="2" fillId="0" borderId="46" xfId="0" applyFont="1" applyBorder="1" applyAlignment="1">
      <alignment/>
    </xf>
    <xf numFmtId="0" fontId="3" fillId="36" borderId="35" xfId="0" applyFont="1" applyFill="1" applyBorder="1" applyAlignment="1">
      <alignment/>
    </xf>
    <xf numFmtId="3" fontId="3" fillId="0" borderId="47" xfId="0" applyNumberFormat="1" applyFont="1" applyBorder="1" applyAlignment="1">
      <alignment horizontal="center"/>
    </xf>
    <xf numFmtId="3" fontId="3" fillId="33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4" fontId="3" fillId="37" borderId="37" xfId="0" applyNumberFormat="1" applyFont="1" applyFill="1" applyBorder="1" applyAlignment="1">
      <alignment horizontal="centerContinuous"/>
    </xf>
    <xf numFmtId="3" fontId="3" fillId="37" borderId="12" xfId="0" applyNumberFormat="1" applyFont="1" applyFill="1" applyBorder="1" applyAlignment="1" applyProtection="1">
      <alignment horizontal="center"/>
      <protection locked="0"/>
    </xf>
    <xf numFmtId="3" fontId="3" fillId="37" borderId="36" xfId="0" applyNumberFormat="1" applyFont="1" applyFill="1" applyBorder="1" applyAlignment="1" applyProtection="1">
      <alignment horizontal="center"/>
      <protection locked="0"/>
    </xf>
    <xf numFmtId="3" fontId="3" fillId="37" borderId="13" xfId="0" applyNumberFormat="1" applyFont="1" applyFill="1" applyBorder="1" applyAlignment="1" applyProtection="1">
      <alignment horizontal="center"/>
      <protection locked="0"/>
    </xf>
    <xf numFmtId="3" fontId="3" fillId="37" borderId="49" xfId="0" applyNumberFormat="1" applyFont="1" applyFill="1" applyBorder="1" applyAlignment="1" applyProtection="1">
      <alignment horizontal="center"/>
      <protection locked="0"/>
    </xf>
    <xf numFmtId="0" fontId="3" fillId="38" borderId="47" xfId="0" applyFont="1" applyFill="1" applyBorder="1" applyAlignment="1" applyProtection="1">
      <alignment/>
      <protection locked="0"/>
    </xf>
    <xf numFmtId="3" fontId="3" fillId="0" borderId="36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3" fontId="3" fillId="36" borderId="41" xfId="0" applyNumberFormat="1" applyFont="1" applyFill="1" applyBorder="1" applyAlignment="1">
      <alignment horizontal="centerContinuous" vertical="top"/>
    </xf>
    <xf numFmtId="3" fontId="3" fillId="0" borderId="41" xfId="0" applyNumberFormat="1" applyFont="1" applyBorder="1" applyAlignment="1">
      <alignment horizontal="centerContinuous" vertical="top"/>
    </xf>
    <xf numFmtId="2" fontId="3" fillId="0" borderId="41" xfId="0" applyNumberFormat="1" applyFont="1" applyBorder="1" applyAlignment="1">
      <alignment horizontal="centerContinuous" vertical="top"/>
    </xf>
    <xf numFmtId="4" fontId="3" fillId="0" borderId="41" xfId="0" applyNumberFormat="1" applyFont="1" applyBorder="1" applyAlignment="1">
      <alignment horizontal="centerContinuous" vertical="top"/>
    </xf>
    <xf numFmtId="4" fontId="3" fillId="36" borderId="41" xfId="0" applyNumberFormat="1" applyFont="1" applyFill="1" applyBorder="1" applyAlignment="1">
      <alignment horizontal="centerContinuous" vertical="top"/>
    </xf>
    <xf numFmtId="4" fontId="3" fillId="0" borderId="44" xfId="0" applyNumberFormat="1" applyFont="1" applyBorder="1" applyAlignment="1">
      <alignment horizontal="centerContinuous" vertical="top"/>
    </xf>
    <xf numFmtId="0" fontId="1" fillId="0" borderId="50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3" fontId="3" fillId="36" borderId="51" xfId="0" applyNumberFormat="1" applyFont="1" applyFill="1" applyBorder="1" applyAlignment="1">
      <alignment horizontal="centerContinuous" vertical="top"/>
    </xf>
    <xf numFmtId="3" fontId="3" fillId="0" borderId="51" xfId="0" applyNumberFormat="1" applyFont="1" applyBorder="1" applyAlignment="1">
      <alignment horizontal="centerContinuous" vertical="top"/>
    </xf>
    <xf numFmtId="2" fontId="3" fillId="0" borderId="51" xfId="0" applyNumberFormat="1" applyFont="1" applyBorder="1" applyAlignment="1">
      <alignment horizontal="centerContinuous" vertical="top"/>
    </xf>
    <xf numFmtId="4" fontId="3" fillId="0" borderId="51" xfId="0" applyNumberFormat="1" applyFont="1" applyBorder="1" applyAlignment="1">
      <alignment horizontal="centerContinuous" vertical="top"/>
    </xf>
    <xf numFmtId="4" fontId="3" fillId="36" borderId="51" xfId="0" applyNumberFormat="1" applyFont="1" applyFill="1" applyBorder="1" applyAlignment="1">
      <alignment horizontal="centerContinuous" vertical="top"/>
    </xf>
    <xf numFmtId="4" fontId="3" fillId="0" borderId="52" xfId="0" applyNumberFormat="1" applyFont="1" applyBorder="1" applyAlignment="1">
      <alignment horizontal="centerContinuous" vertical="top"/>
    </xf>
    <xf numFmtId="168" fontId="3" fillId="0" borderId="32" xfId="0" applyNumberFormat="1" applyFont="1" applyFill="1" applyBorder="1" applyAlignment="1">
      <alignment horizontal="center"/>
    </xf>
    <xf numFmtId="14" fontId="3" fillId="38" borderId="36" xfId="0" applyNumberFormat="1" applyFont="1" applyFill="1" applyBorder="1" applyAlignment="1" applyProtection="1">
      <alignment horizontal="center"/>
      <protection locked="0"/>
    </xf>
    <xf numFmtId="14" fontId="3" fillId="37" borderId="36" xfId="0" applyNumberFormat="1" applyFont="1" applyFill="1" applyBorder="1" applyAlignment="1" applyProtection="1">
      <alignment horizontal="center"/>
      <protection locked="0"/>
    </xf>
    <xf numFmtId="14" fontId="3" fillId="33" borderId="0" xfId="0" applyNumberFormat="1" applyFont="1" applyFill="1" applyBorder="1" applyAlignment="1">
      <alignment horizontal="center"/>
    </xf>
    <xf numFmtId="165" fontId="3" fillId="36" borderId="0" xfId="0" applyNumberFormat="1" applyFont="1" applyFill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_Tabelle1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75" zoomScalePageLayoutView="0" workbookViewId="0" topLeftCell="A1">
      <selection activeCell="C4" sqref="C4"/>
    </sheetView>
  </sheetViews>
  <sheetFormatPr defaultColWidth="11.421875" defaultRowHeight="12.75"/>
  <cols>
    <col min="1" max="1" width="36.00390625" style="0" customWidth="1"/>
    <col min="2" max="2" width="3.28125" style="0" hidden="1" customWidth="1"/>
    <col min="3" max="3" width="18.7109375" style="0" customWidth="1"/>
    <col min="4" max="4" width="3.00390625" style="0" customWidth="1"/>
    <col min="5" max="8" width="18.7109375" style="0" customWidth="1"/>
    <col min="9" max="9" width="2.28125" style="0" bestFit="1" customWidth="1"/>
    <col min="24" max="24" width="10.421875" style="0" customWidth="1"/>
  </cols>
  <sheetData>
    <row r="1" spans="1:9" ht="18.75">
      <c r="A1" s="160" t="s">
        <v>40</v>
      </c>
      <c r="B1" s="161"/>
      <c r="C1" s="162"/>
      <c r="D1" s="163"/>
      <c r="E1" s="164"/>
      <c r="F1" s="165"/>
      <c r="G1" s="166"/>
      <c r="H1" s="167"/>
      <c r="I1" s="1"/>
    </row>
    <row r="2" spans="1:9" ht="19.5" thickBot="1">
      <c r="A2" s="152" t="s">
        <v>39</v>
      </c>
      <c r="B2" s="153"/>
      <c r="C2" s="154"/>
      <c r="D2" s="155"/>
      <c r="E2" s="156"/>
      <c r="F2" s="157"/>
      <c r="G2" s="158"/>
      <c r="H2" s="159"/>
      <c r="I2" s="1"/>
    </row>
    <row r="3" spans="1:9" ht="18.75">
      <c r="A3" s="120"/>
      <c r="B3" s="121"/>
      <c r="C3" s="122"/>
      <c r="D3" s="123"/>
      <c r="E3" s="124"/>
      <c r="F3" s="125"/>
      <c r="G3" s="126"/>
      <c r="H3" s="127"/>
      <c r="I3" s="1"/>
    </row>
    <row r="4" spans="1:11" ht="15.75">
      <c r="A4" s="2" t="s">
        <v>29</v>
      </c>
      <c r="B4" s="3"/>
      <c r="C4" s="169">
        <v>42736</v>
      </c>
      <c r="D4" s="4"/>
      <c r="E4" s="171" t="s">
        <v>33</v>
      </c>
      <c r="F4" s="170">
        <v>43100</v>
      </c>
      <c r="G4" s="1"/>
      <c r="H4" s="6"/>
      <c r="I4" s="1"/>
      <c r="J4" s="118">
        <f>YEAR(F4)</f>
        <v>2017</v>
      </c>
      <c r="K4" s="119"/>
    </row>
    <row r="5" spans="1:9" ht="15.75">
      <c r="A5" s="7" t="s">
        <v>28</v>
      </c>
      <c r="B5" s="8"/>
      <c r="C5" s="150"/>
      <c r="D5" s="135"/>
      <c r="E5" s="136"/>
      <c r="F5" s="137"/>
      <c r="G5" s="138"/>
      <c r="H5" s="145"/>
      <c r="I5" s="1"/>
    </row>
    <row r="6" spans="1:9" ht="15.75">
      <c r="A6" s="10" t="s">
        <v>27</v>
      </c>
      <c r="B6" s="11"/>
      <c r="C6" s="150"/>
      <c r="D6" s="135"/>
      <c r="E6" s="136"/>
      <c r="F6" s="137"/>
      <c r="G6" s="138"/>
      <c r="H6" s="145"/>
      <c r="I6" s="1"/>
    </row>
    <row r="7" spans="1:9" ht="5.25" customHeight="1">
      <c r="A7" s="7"/>
      <c r="B7" s="11"/>
      <c r="C7" s="4"/>
      <c r="D7" s="4"/>
      <c r="E7" s="12"/>
      <c r="F7" s="5"/>
      <c r="G7" s="5"/>
      <c r="H7" s="6"/>
      <c r="I7" s="1"/>
    </row>
    <row r="8" spans="1:9" ht="15.75">
      <c r="A8" s="13"/>
      <c r="B8" s="14"/>
      <c r="C8" s="15" t="s">
        <v>0</v>
      </c>
      <c r="D8" s="16"/>
      <c r="E8" s="17" t="s">
        <v>1</v>
      </c>
      <c r="F8" s="5"/>
      <c r="G8" s="5"/>
      <c r="H8" s="18" t="s">
        <v>2</v>
      </c>
      <c r="I8" s="1"/>
    </row>
    <row r="9" spans="1:9" ht="15.75">
      <c r="A9" s="7" t="s">
        <v>31</v>
      </c>
      <c r="B9" s="11"/>
      <c r="C9" s="146"/>
      <c r="D9" s="4"/>
      <c r="E9" s="19"/>
      <c r="F9" s="19"/>
      <c r="G9" s="19"/>
      <c r="H9" s="6"/>
      <c r="I9" s="1"/>
    </row>
    <row r="10" spans="1:9" ht="15.75">
      <c r="A10" s="7" t="s">
        <v>32</v>
      </c>
      <c r="B10" s="11"/>
      <c r="C10" s="147"/>
      <c r="D10" s="4"/>
      <c r="E10" s="20" t="s">
        <v>3</v>
      </c>
      <c r="F10" s="19"/>
      <c r="G10" s="21"/>
      <c r="H10" s="148"/>
      <c r="I10" s="1" t="s">
        <v>26</v>
      </c>
    </row>
    <row r="11" spans="1:9" ht="15.75">
      <c r="A11" s="10" t="s">
        <v>4</v>
      </c>
      <c r="B11" s="22"/>
      <c r="C11" s="23">
        <f>ROUNDUP(C10-C9,0)</f>
        <v>0</v>
      </c>
      <c r="D11" s="4"/>
      <c r="E11" s="24"/>
      <c r="F11" s="19"/>
      <c r="G11" s="19"/>
      <c r="H11" s="25"/>
      <c r="I11" s="1"/>
    </row>
    <row r="12" spans="1:9" ht="15.75">
      <c r="A12" s="26" t="s">
        <v>5</v>
      </c>
      <c r="B12" s="9"/>
      <c r="C12" s="151">
        <f>ROUND(C11/100*10,0)</f>
        <v>0</v>
      </c>
      <c r="D12" s="27"/>
      <c r="E12" s="20" t="s">
        <v>6</v>
      </c>
      <c r="F12" s="19"/>
      <c r="G12" s="28"/>
      <c r="H12" s="149"/>
      <c r="I12" s="1" t="s">
        <v>26</v>
      </c>
    </row>
    <row r="13" spans="1:9" ht="15.75">
      <c r="A13" s="29" t="s">
        <v>7</v>
      </c>
      <c r="B13" s="30"/>
      <c r="C13" s="31">
        <f>ROUNDUP(C11-C12,0)</f>
        <v>0</v>
      </c>
      <c r="D13" s="32"/>
      <c r="E13" s="19"/>
      <c r="F13" s="19"/>
      <c r="G13" s="19"/>
      <c r="H13" s="33"/>
      <c r="I13" s="1"/>
    </row>
    <row r="14" spans="1:9" ht="15.75">
      <c r="A14" s="34"/>
      <c r="B14" s="35"/>
      <c r="C14" s="4"/>
      <c r="D14" s="32"/>
      <c r="E14" s="20" t="s">
        <v>8</v>
      </c>
      <c r="F14" s="19"/>
      <c r="G14" s="19"/>
      <c r="H14" s="148"/>
      <c r="I14" s="1" t="s">
        <v>26</v>
      </c>
    </row>
    <row r="15" spans="1:9" ht="8.25" customHeight="1">
      <c r="A15" s="36"/>
      <c r="B15" s="9"/>
      <c r="C15" s="19"/>
      <c r="D15" s="19"/>
      <c r="E15" s="37"/>
      <c r="F15" s="28"/>
      <c r="G15" s="19"/>
      <c r="H15" s="38"/>
      <c r="I15" s="1"/>
    </row>
    <row r="16" spans="1:9" ht="15.75">
      <c r="A16" s="39"/>
      <c r="B16" s="40"/>
      <c r="C16" s="41" t="s">
        <v>9</v>
      </c>
      <c r="D16" s="42" t="s">
        <v>10</v>
      </c>
      <c r="E16" s="43"/>
      <c r="F16" s="44" t="s">
        <v>11</v>
      </c>
      <c r="G16" s="45" t="s">
        <v>12</v>
      </c>
      <c r="H16" s="46"/>
      <c r="I16" s="1"/>
    </row>
    <row r="17" spans="1:9" ht="15" customHeight="1">
      <c r="A17" s="47"/>
      <c r="B17" s="48"/>
      <c r="C17" s="49"/>
      <c r="D17" s="50" t="s">
        <v>13</v>
      </c>
      <c r="E17" s="51"/>
      <c r="F17" s="52"/>
      <c r="G17" s="53" t="s">
        <v>14</v>
      </c>
      <c r="H17" s="54" t="s">
        <v>15</v>
      </c>
      <c r="I17" s="1"/>
    </row>
    <row r="18" spans="1:9" ht="14.25" customHeight="1">
      <c r="A18" s="55"/>
      <c r="B18" s="56"/>
      <c r="C18" s="57"/>
      <c r="D18" s="58"/>
      <c r="E18" s="59" t="s">
        <v>16</v>
      </c>
      <c r="F18" s="60" t="s">
        <v>16</v>
      </c>
      <c r="G18" s="61" t="s">
        <v>16</v>
      </c>
      <c r="H18" s="62" t="s">
        <v>16</v>
      </c>
      <c r="I18" s="1"/>
    </row>
    <row r="19" spans="1:8" ht="2.25" customHeight="1">
      <c r="A19" s="63"/>
      <c r="B19" s="19"/>
      <c r="C19" s="64"/>
      <c r="D19" s="64"/>
      <c r="E19" s="65"/>
      <c r="F19" s="66"/>
      <c r="G19" s="67"/>
      <c r="H19" s="33"/>
    </row>
    <row r="20" spans="1:8" ht="15.75">
      <c r="A20" s="68" t="s">
        <v>17</v>
      </c>
      <c r="B20" s="69"/>
      <c r="C20" s="70"/>
      <c r="D20" s="71"/>
      <c r="E20" s="72"/>
      <c r="F20" s="73"/>
      <c r="G20" s="74"/>
      <c r="H20" s="75"/>
    </row>
    <row r="21" spans="1:8" ht="2.25" customHeight="1">
      <c r="A21" s="76"/>
      <c r="B21" s="77"/>
      <c r="C21" s="71"/>
      <c r="D21" s="71"/>
      <c r="E21" s="78"/>
      <c r="F21" s="79"/>
      <c r="G21" s="80"/>
      <c r="H21" s="81"/>
    </row>
    <row r="22" spans="1:8" ht="15.75">
      <c r="A22" s="82" t="s">
        <v>18</v>
      </c>
      <c r="B22" s="77" t="s">
        <v>0</v>
      </c>
      <c r="C22" s="83">
        <f>C11</f>
        <v>0</v>
      </c>
      <c r="D22" s="84"/>
      <c r="E22" s="85">
        <v>1.18</v>
      </c>
      <c r="F22" s="86">
        <f>C22*E22</f>
        <v>0</v>
      </c>
      <c r="G22" s="87">
        <f>ROUND(F22*7/100,2)</f>
        <v>0</v>
      </c>
      <c r="H22" s="88">
        <f>F22+G22</f>
        <v>0</v>
      </c>
    </row>
    <row r="23" spans="1:8" ht="15.75">
      <c r="A23" s="89" t="s">
        <v>19</v>
      </c>
      <c r="B23" s="90" t="s">
        <v>2</v>
      </c>
      <c r="C23" s="91">
        <f>H10</f>
        <v>0</v>
      </c>
      <c r="D23" s="71"/>
      <c r="E23" s="168">
        <v>0.065</v>
      </c>
      <c r="F23" s="93">
        <f>C23*E23*(F4-C4+1)/(IF(K4="Schaltjahr",366,365))</f>
        <v>0</v>
      </c>
      <c r="G23" s="94">
        <f>ROUND(F23*7/100,2)</f>
        <v>0</v>
      </c>
      <c r="H23" s="95">
        <f>F23+G23</f>
        <v>0</v>
      </c>
    </row>
    <row r="24" spans="1:8" ht="15.75">
      <c r="A24" s="140" t="s">
        <v>37</v>
      </c>
      <c r="B24" s="141"/>
      <c r="C24" s="142"/>
      <c r="D24" s="143"/>
      <c r="E24" s="144"/>
      <c r="F24" s="96">
        <f>SUM(F22:F23)</f>
        <v>0</v>
      </c>
      <c r="G24" s="97">
        <f>SUM(G22:G23)</f>
        <v>0</v>
      </c>
      <c r="H24" s="98">
        <f>H22+H23</f>
        <v>0</v>
      </c>
    </row>
    <row r="25" spans="1:8" ht="3.75" customHeight="1">
      <c r="A25" s="139"/>
      <c r="B25" s="69"/>
      <c r="C25" s="70"/>
      <c r="D25" s="71"/>
      <c r="E25" s="72"/>
      <c r="F25" s="99"/>
      <c r="G25" s="74"/>
      <c r="H25" s="100"/>
    </row>
    <row r="26" spans="1:8" ht="15.75">
      <c r="A26" s="101" t="s">
        <v>20</v>
      </c>
      <c r="B26" s="24"/>
      <c r="C26" s="83"/>
      <c r="D26" s="71"/>
      <c r="E26" s="85"/>
      <c r="F26" s="86"/>
      <c r="G26" s="87"/>
      <c r="H26" s="88"/>
    </row>
    <row r="27" spans="1:8" ht="3" customHeight="1">
      <c r="A27" s="76"/>
      <c r="B27" s="77"/>
      <c r="C27" s="71"/>
      <c r="D27" s="71"/>
      <c r="E27" s="78"/>
      <c r="F27" s="79"/>
      <c r="G27" s="80"/>
      <c r="H27" s="81"/>
    </row>
    <row r="28" spans="1:8" ht="15.75">
      <c r="A28" s="82" t="s">
        <v>21</v>
      </c>
      <c r="B28" s="77" t="s">
        <v>0</v>
      </c>
      <c r="C28" s="83">
        <f>C13</f>
        <v>0</v>
      </c>
      <c r="D28" s="84"/>
      <c r="E28" s="85">
        <v>2.05</v>
      </c>
      <c r="F28" s="86">
        <f>C28*E28</f>
        <v>0</v>
      </c>
      <c r="G28" s="87" t="s">
        <v>34</v>
      </c>
      <c r="H28" s="88">
        <f>F28</f>
        <v>0</v>
      </c>
    </row>
    <row r="29" spans="1:8" ht="15.75">
      <c r="A29" s="89" t="s">
        <v>22</v>
      </c>
      <c r="B29" s="102"/>
      <c r="C29" s="91"/>
      <c r="D29" s="84"/>
      <c r="E29" s="92"/>
      <c r="F29" s="93"/>
      <c r="G29" s="94"/>
      <c r="H29" s="95"/>
    </row>
    <row r="30" spans="1:8" ht="15.75">
      <c r="A30" s="89" t="s">
        <v>23</v>
      </c>
      <c r="B30" s="103" t="s">
        <v>2</v>
      </c>
      <c r="C30" s="91">
        <f>H12</f>
        <v>0</v>
      </c>
      <c r="D30" s="84"/>
      <c r="E30" s="92">
        <v>0.37</v>
      </c>
      <c r="F30" s="104">
        <f>C30*E30*(F4-C4+1)/(IF(K4="Schaltjahr",366,365))</f>
        <v>0</v>
      </c>
      <c r="G30" s="128" t="s">
        <v>34</v>
      </c>
      <c r="H30" s="105">
        <f>F30</f>
        <v>0</v>
      </c>
    </row>
    <row r="31" spans="1:8" ht="15.75">
      <c r="A31" s="106" t="s">
        <v>24</v>
      </c>
      <c r="B31" s="103"/>
      <c r="C31" s="91"/>
      <c r="D31" s="84"/>
      <c r="E31" s="92"/>
      <c r="F31" s="104"/>
      <c r="G31" s="107"/>
      <c r="H31" s="105"/>
    </row>
    <row r="32" spans="1:8" ht="15.75">
      <c r="A32" s="106" t="s">
        <v>25</v>
      </c>
      <c r="B32" s="90" t="s">
        <v>2</v>
      </c>
      <c r="C32" s="91">
        <f>H14</f>
        <v>0</v>
      </c>
      <c r="D32" s="71"/>
      <c r="E32" s="92">
        <v>0.07</v>
      </c>
      <c r="F32" s="108">
        <f>C32*E32*(F4-C4+1)/(IF(K4="Schaltjahr",366,365))</f>
        <v>0</v>
      </c>
      <c r="G32" s="129" t="s">
        <v>34</v>
      </c>
      <c r="H32" s="105">
        <f>F32</f>
        <v>0</v>
      </c>
    </row>
    <row r="33" spans="1:8" ht="15.75">
      <c r="A33" s="140" t="s">
        <v>38</v>
      </c>
      <c r="B33" s="141"/>
      <c r="C33" s="142"/>
      <c r="D33" s="143"/>
      <c r="E33" s="96"/>
      <c r="F33" s="109">
        <f>F28+F30+F32</f>
        <v>0</v>
      </c>
      <c r="G33" s="97" t="s">
        <v>34</v>
      </c>
      <c r="H33" s="98">
        <f>H28+H30+H32</f>
        <v>0</v>
      </c>
    </row>
    <row r="34" spans="1:8" ht="16.5" thickBot="1">
      <c r="A34" s="110" t="s">
        <v>30</v>
      </c>
      <c r="B34" s="111"/>
      <c r="C34" s="112"/>
      <c r="D34" s="113"/>
      <c r="E34" s="114"/>
      <c r="F34" s="115">
        <f>F24+F33</f>
        <v>0</v>
      </c>
      <c r="G34" s="115">
        <f>G24</f>
        <v>0</v>
      </c>
      <c r="H34" s="116">
        <f>H24+H33</f>
        <v>0</v>
      </c>
    </row>
    <row r="35" spans="1:8" ht="15.75">
      <c r="A35" s="130" t="s">
        <v>35</v>
      </c>
      <c r="B35" s="172">
        <f>C4</f>
        <v>42736</v>
      </c>
      <c r="C35" s="172"/>
      <c r="D35" s="132" t="s">
        <v>33</v>
      </c>
      <c r="E35" s="131">
        <f>F4</f>
        <v>43100</v>
      </c>
      <c r="F35" s="133" t="s">
        <v>36</v>
      </c>
      <c r="G35" s="134">
        <f>F4-C4+1</f>
        <v>365</v>
      </c>
      <c r="H35" s="117"/>
    </row>
  </sheetData>
  <sheetProtection password="8D3A" sheet="1" selectLockedCells="1"/>
  <mergeCells count="1">
    <mergeCell ref="B35:C35"/>
  </mergeCells>
  <printOptions/>
  <pageMargins left="0.7874015748031497" right="0.7874015748031497" top="0.6692913385826772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Verbandsgemeindeverwaltung Wittlich-Land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Verbandsgemeinde Wittlich-Land</dc:creator>
  <cp:keywords/>
  <dc:description/>
  <cp:lastModifiedBy>Warscheid Marius</cp:lastModifiedBy>
  <cp:lastPrinted>2016-12-14T09:27:50Z</cp:lastPrinted>
  <dcterms:created xsi:type="dcterms:W3CDTF">2008-06-16T07:37:39Z</dcterms:created>
  <dcterms:modified xsi:type="dcterms:W3CDTF">2017-05-18T10:07:40Z</dcterms:modified>
  <cp:category/>
  <cp:version/>
  <cp:contentType/>
  <cp:contentStatus/>
</cp:coreProperties>
</file>